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Faculty CBA\"/>
    </mc:Choice>
  </mc:AlternateContent>
  <bookViews>
    <workbookView xWindow="240" yWindow="108" windowWidth="17232" windowHeight="6216"/>
  </bookViews>
  <sheets>
    <sheet name="Template" sheetId="1" r:id="rId1"/>
    <sheet name="Documentation" sheetId="2" r:id="rId2"/>
  </sheets>
  <definedNames>
    <definedName name="_xlnm.Print_Area" localSheetId="0">Template!$A$1:$R$56</definedName>
  </definedNames>
  <calcPr calcId="162913"/>
</workbook>
</file>

<file path=xl/calcChain.xml><?xml version="1.0" encoding="utf-8"?>
<calcChain xmlns="http://schemas.openxmlformats.org/spreadsheetml/2006/main">
  <c r="R65" i="1" l="1"/>
  <c r="R56" i="1"/>
  <c r="R47" i="1"/>
  <c r="M56" i="1"/>
  <c r="N56" i="1"/>
  <c r="O56" i="1"/>
  <c r="P56" i="1"/>
  <c r="Q56" i="1"/>
  <c r="M28" i="1"/>
  <c r="N28" i="1"/>
  <c r="O28" i="1"/>
  <c r="P28" i="1"/>
  <c r="Q28" i="1"/>
  <c r="R28" i="1"/>
  <c r="O9" i="1"/>
  <c r="O38" i="1"/>
  <c r="O47" i="1"/>
  <c r="R38" i="1"/>
  <c r="R9" i="1"/>
  <c r="N65" i="1" l="1"/>
  <c r="M65" i="1"/>
  <c r="N47" i="1"/>
  <c r="M47" i="1"/>
  <c r="N38" i="1"/>
  <c r="M38" i="1"/>
  <c r="P62" i="1" l="1"/>
  <c r="O62" i="1"/>
  <c r="N62" i="1"/>
  <c r="M62" i="1"/>
  <c r="J62" i="1"/>
  <c r="I62" i="1"/>
  <c r="G62" i="1"/>
  <c r="C62" i="1"/>
  <c r="P65" i="1" s="1"/>
  <c r="Q62" i="1" l="1"/>
  <c r="R62" i="1"/>
  <c r="K62" i="1"/>
  <c r="Q65" i="1" s="1"/>
  <c r="P53" i="1"/>
  <c r="O53" i="1"/>
  <c r="N53" i="1"/>
  <c r="M53" i="1"/>
  <c r="J53" i="1"/>
  <c r="I53" i="1"/>
  <c r="G53" i="1"/>
  <c r="C53" i="1"/>
  <c r="P44" i="1"/>
  <c r="O44" i="1"/>
  <c r="N44" i="1"/>
  <c r="M44" i="1"/>
  <c r="J44" i="1"/>
  <c r="I44" i="1"/>
  <c r="G44" i="1"/>
  <c r="C44" i="1"/>
  <c r="P47" i="1" s="1"/>
  <c r="P35" i="1"/>
  <c r="O35" i="1"/>
  <c r="N35" i="1"/>
  <c r="M35" i="1"/>
  <c r="J35" i="1"/>
  <c r="I35" i="1"/>
  <c r="G35" i="1"/>
  <c r="C35" i="1"/>
  <c r="P38" i="1" s="1"/>
  <c r="O65" i="1" l="1"/>
  <c r="R35" i="1"/>
  <c r="K53" i="1"/>
  <c r="Q53" i="1"/>
  <c r="K35" i="1"/>
  <c r="Q38" i="1" s="1"/>
  <c r="Q35" i="1"/>
  <c r="R53" i="1"/>
  <c r="K44" i="1"/>
  <c r="Q47" i="1" s="1"/>
  <c r="Q44" i="1"/>
  <c r="R44" i="1"/>
  <c r="M9" i="1"/>
  <c r="N9" i="1"/>
  <c r="P25" i="1"/>
  <c r="O25" i="1"/>
  <c r="N25" i="1"/>
  <c r="M25" i="1"/>
  <c r="J25" i="1"/>
  <c r="I25" i="1"/>
  <c r="G25" i="1"/>
  <c r="C25" i="1"/>
  <c r="G6" i="1"/>
  <c r="C6" i="1"/>
  <c r="P9" i="1" s="1"/>
  <c r="R25" i="1" l="1"/>
  <c r="Q25" i="1"/>
  <c r="K25" i="1"/>
  <c r="P6" i="1"/>
  <c r="O6" i="1"/>
  <c r="J6" i="1" l="1"/>
  <c r="I6" i="1"/>
  <c r="K6" i="1" l="1"/>
  <c r="Q9" i="1" s="1"/>
  <c r="N6" i="1"/>
  <c r="M6" i="1"/>
  <c r="R6" i="1" l="1"/>
  <c r="Q6" i="1"/>
</calcChain>
</file>

<file path=xl/sharedStrings.xml><?xml version="1.0" encoding="utf-8"?>
<sst xmlns="http://schemas.openxmlformats.org/spreadsheetml/2006/main" count="300" uniqueCount="63">
  <si>
    <t>City College Credits</t>
  </si>
  <si>
    <t>University Credits</t>
  </si>
  <si>
    <t>Total Credits</t>
  </si>
  <si>
    <t>Fall</t>
  </si>
  <si>
    <t>Spring</t>
  </si>
  <si>
    <t>AY</t>
  </si>
  <si>
    <t>Annual
Crs</t>
  </si>
  <si>
    <t>PT Faculty Workload Analysis</t>
  </si>
  <si>
    <t>MSUB Faculty Association Membership</t>
  </si>
  <si>
    <t>3.120 UNIT DETERMINATION</t>
  </si>
  <si>
    <t>The bargaining unit for faculty at Montana State University Billings shall be determined in accordance with the original ruling of the Board of Personnel Appeals and shall include faculty (including visiting and adjunct faculty) employed for .5 FTE or greater for the academic year at the ranks of Instructor, Assistant Professor, Associate Professor and Professor.</t>
  </si>
  <si>
    <t>City College VTEM Membership</t>
  </si>
  <si>
    <t>2.1 RECOGNITION</t>
  </si>
  <si>
    <t>B. Bargaining Unit.
The bargaining unit covered by this agreement shall include all instructional faculty members teaching courses in programs administered by a College of Technology in Billings, Butte or Great Falls with a .5 FTE or greater annual appointment (nine or more credits in programs administered by the College of Technology per semester) and who are employed for both terms of the academic year. A part-time instructor may not, however, obtain bargaining unit status because of teaching courses in programs administered by more than one College of Technology. Individuals appointed for a single semester are excluded from the bargaining unit. Instructional-related, non-teaching professional employees are excluded from the bargaining unit.</t>
  </si>
  <si>
    <t>Montana University System Insurance Plan</t>
  </si>
  <si>
    <t>A. ELIGIBLE EMPLOYEE</t>
  </si>
  <si>
    <t>2. Temporary faculty or staff members regularly scheduled to work at least twenty (20) hours per week or forty (40) hours over two (2) weeks for a continuous period of six (6) months or more, or who actually do so regardless of schedule.</t>
  </si>
  <si>
    <t>Enter # of credits assigned each semester in the appropriate columns</t>
  </si>
  <si>
    <t>MSUBFA Member?</t>
  </si>
  <si>
    <t>VTEM Member?</t>
  </si>
  <si>
    <t>Benefits Eligible?</t>
  </si>
  <si>
    <t>Initial determination indicated here:</t>
  </si>
  <si>
    <t>University
Semester FTE
12 cr = 1.00 FTE</t>
  </si>
  <si>
    <t>City College
Semester FTE
18 cr = 1.00 FTE</t>
  </si>
  <si>
    <t>Combined
Semester
FTE</t>
  </si>
  <si>
    <t xml:space="preserve">2.  Developmental courses are counted as City College credits.
</t>
  </si>
  <si>
    <t>A</t>
  </si>
  <si>
    <t>B</t>
  </si>
  <si>
    <t>C</t>
  </si>
  <si>
    <t>D</t>
  </si>
  <si>
    <t>E</t>
  </si>
  <si>
    <t>F</t>
  </si>
  <si>
    <t>G</t>
  </si>
  <si>
    <t>H</t>
  </si>
  <si>
    <t>I</t>
  </si>
  <si>
    <t>J</t>
  </si>
  <si>
    <t>K</t>
  </si>
  <si>
    <t>L</t>
  </si>
  <si>
    <t>M</t>
  </si>
  <si>
    <t>N</t>
  </si>
  <si>
    <t>O</t>
  </si>
  <si>
    <t xml:space="preserve">General guidelines regarding PT faculty workload assignments:
</t>
  </si>
  <si>
    <t>1.  PT faculty credits are associated with the University or City College campus based on course location.  PT faculty may be assigned credits at both campuses.</t>
  </si>
  <si>
    <t>3.  The academic year workload for PT faculty includes fall, intersession and spring.</t>
  </si>
  <si>
    <t>Example 1:  Fall semester 3 credits university and  3 credits City College; Spring semester 4 credits university and 6 credits City College</t>
  </si>
  <si>
    <t>Exceeds
17 Credits?</t>
  </si>
  <si>
    <t>Univ credits Exceed 11?</t>
  </si>
  <si>
    <t>Example 3:  Fall semester 9 credits university and  0 credits City College; Spring semester 3 credits university and 3 credits City College</t>
  </si>
  <si>
    <t>Example 2:  Fall semester 3 credits university and  3 credits City College; Spring semester 6 credits university and 6 credits City College</t>
  </si>
  <si>
    <t>Example 4:  Fall semester 6 credits university and 3 credits City College; Spring semester 4 credits university and 3 credits City College</t>
  </si>
  <si>
    <t>4.  The workload for PT faculty who are assigned University campus credits ONLY, cannot exceed 11 credits per academic year.  (See AY total in column C.)</t>
  </si>
  <si>
    <t>5.  The workload for PT faculty who are assigned City College credits ONLY, cannot exceed 17 credits per academic year. (See AY total in column F.)</t>
  </si>
  <si>
    <t>6.  The workload for PT faculty who are assigned credits from both campuses cannot exceed a total of 17 credits per academic year with a maximum of 11 university campus credits.  (See AY totals in column I and column C.)</t>
  </si>
  <si>
    <t>MUS Benefits Eligible?</t>
  </si>
  <si>
    <t>ACA Benefits Eligible</t>
  </si>
  <si>
    <t>Example 5:  Fall semester 3 credits university and 9 credits City College; Spring semester 4 credits university and 3 credits City College</t>
  </si>
  <si>
    <t>7.  The semester FTE for PT faculty who are assigned credits at both campuses is calculated by adding together the prorated semester FTE based on credits at each campus. (See columns N and O.) The combined semester FTE for PT faculty cannot be .50 or greater in Both semesters.</t>
  </si>
  <si>
    <t>8.  PT faculty cannot exceed a semester credit load of 9 credits.</t>
  </si>
  <si>
    <t>This example is not appropriate for PT faculty even though total credits (Column I) do not exceed 17, total university credits (Column C) do not exceed 11, and Semester FTE is not .50 or greater for BOTH semesters (Columns N and O).  Spring credits are greater than 9.</t>
  </si>
  <si>
    <t xml:space="preserve">This scenario is not appropriate for PT faculty because total AY credits (Column I) exceed 17 and spring semester credits are greater than 9.
</t>
  </si>
  <si>
    <t xml:space="preserve">This scenario is not appropriate for PT faculty because university AY credits (Column C) exceed 11.
</t>
  </si>
  <si>
    <t xml:space="preserve">This scenario is not appropriate for PT faculty because the combined FTE for BOTH semesters exceeds .50 (Columns N and O).
</t>
  </si>
  <si>
    <t xml:space="preserve">This scenario is not acceptable for PT faculty.  The combined Fall semester credit load is greater than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</si>
</sst>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3"/>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0" fillId="0" borderId="0" xfId="0" applyAlignment="1">
      <alignment horizontal="center" wrapText="1"/>
    </xf>
    <xf numFmtId="43" fontId="0" fillId="3" borderId="1" xfId="1" applyFont="1" applyFill="1" applyBorder="1"/>
    <xf numFmtId="0" fontId="2" fillId="0" borderId="0" xfId="0" applyFont="1"/>
    <xf numFmtId="0" fontId="3" fillId="0" borderId="0" xfId="0" applyFont="1"/>
    <xf numFmtId="0" fontId="0" fillId="3" borderId="5" xfId="0" applyFill="1" applyBorder="1" applyAlignment="1">
      <alignment horizontal="center" wrapText="1"/>
    </xf>
    <xf numFmtId="0" fontId="0" fillId="4" borderId="5" xfId="0" applyFill="1" applyBorder="1" applyAlignment="1">
      <alignment horizontal="center" wrapText="1"/>
    </xf>
    <xf numFmtId="0" fontId="0" fillId="5" borderId="5" xfId="0" applyFill="1" applyBorder="1" applyAlignment="1">
      <alignment horizontal="center" wrapText="1"/>
    </xf>
    <xf numFmtId="43" fontId="0" fillId="4" borderId="1" xfId="1" applyFont="1" applyFill="1" applyBorder="1"/>
    <xf numFmtId="0" fontId="3" fillId="0" borderId="0" xfId="0" applyFont="1" applyFill="1" applyBorder="1"/>
    <xf numFmtId="0" fontId="0" fillId="0" borderId="0" xfId="0" applyFill="1" applyBorder="1" applyAlignment="1">
      <alignment horizontal="center" vertical="center" wrapText="1"/>
    </xf>
    <xf numFmtId="0" fontId="0" fillId="0" borderId="6" xfId="0" applyFill="1" applyBorder="1" applyAlignment="1">
      <alignment horizontal="center" wrapText="1"/>
    </xf>
    <xf numFmtId="0" fontId="0" fillId="0" borderId="6" xfId="0" applyFill="1" applyBorder="1"/>
    <xf numFmtId="0" fontId="0" fillId="0" borderId="0" xfId="0" applyFill="1" applyBorder="1"/>
    <xf numFmtId="0" fontId="0" fillId="0" borderId="6" xfId="0" applyFill="1" applyBorder="1" applyProtection="1">
      <protection locked="0"/>
    </xf>
    <xf numFmtId="0" fontId="2" fillId="0" borderId="0" xfId="0" applyFont="1" applyFill="1" applyBorder="1"/>
    <xf numFmtId="0" fontId="0" fillId="0" borderId="2" xfId="0" applyBorder="1" applyAlignment="1">
      <alignment horizontal="center" vertical="center" wrapText="1"/>
    </xf>
    <xf numFmtId="0" fontId="0" fillId="3" borderId="1" xfId="0" applyFill="1" applyBorder="1" applyProtection="1"/>
    <xf numFmtId="0" fontId="0" fillId="4" borderId="1" xfId="0" applyFill="1" applyBorder="1" applyProtection="1"/>
    <xf numFmtId="43" fontId="0" fillId="5" borderId="1" xfId="1" applyFont="1" applyFill="1" applyBorder="1" applyProtection="1"/>
    <xf numFmtId="0" fontId="2" fillId="0" borderId="2"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0" fillId="0" borderId="0" xfId="0" applyAlignment="1">
      <alignment horizontal="center"/>
    </xf>
    <xf numFmtId="0" fontId="0" fillId="0" borderId="0" xfId="0" applyFill="1" applyBorder="1" applyAlignment="1">
      <alignment horizontal="center"/>
    </xf>
    <xf numFmtId="0" fontId="0" fillId="0" borderId="0" xfId="0" applyFont="1"/>
    <xf numFmtId="0" fontId="0" fillId="0" borderId="0" xfId="0" applyFont="1" applyBorder="1" applyAlignment="1">
      <alignment horizontal="left" vertical="top" wrapText="1"/>
    </xf>
    <xf numFmtId="0" fontId="2" fillId="2" borderId="1" xfId="0" applyFont="1" applyFill="1" applyBorder="1" applyProtection="1">
      <protection locked="0"/>
    </xf>
    <xf numFmtId="0" fontId="2" fillId="0" borderId="6" xfId="0" applyFont="1" applyFill="1" applyBorder="1" applyProtection="1">
      <protection locked="0"/>
    </xf>
    <xf numFmtId="0" fontId="6"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5" fillId="0" borderId="0" xfId="0" applyFont="1" applyBorder="1" applyAlignment="1">
      <alignment horizontal="left" vertical="top"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tabSelected="1" zoomScaleNormal="100" workbookViewId="0">
      <selection activeCell="T33" sqref="T33"/>
    </sheetView>
  </sheetViews>
  <sheetFormatPr defaultRowHeight="14.4" x14ac:dyDescent="0.3"/>
  <cols>
    <col min="1" max="3" width="7.44140625" customWidth="1"/>
    <col min="4" max="4" width="1.109375" style="13" customWidth="1"/>
    <col min="5" max="6" width="7.5546875" customWidth="1"/>
    <col min="7" max="7" width="7.44140625" customWidth="1"/>
    <col min="8" max="8" width="1.109375" style="13" customWidth="1"/>
    <col min="9" max="11" width="10.109375" customWidth="1"/>
    <col min="12" max="12" width="1.109375" style="13" customWidth="1"/>
    <col min="13" max="15" width="10.33203125" customWidth="1"/>
    <col min="16" max="16" width="11.5546875" bestFit="1" customWidth="1"/>
    <col min="17" max="17" width="11.33203125" customWidth="1"/>
    <col min="18" max="18" width="10.33203125" customWidth="1"/>
    <col min="19" max="19" width="8.5546875" bestFit="1" customWidth="1"/>
    <col min="20" max="20" width="8.44140625" bestFit="1" customWidth="1"/>
  </cols>
  <sheetData>
    <row r="1" spans="1:18" s="4" customFormat="1" ht="18" x14ac:dyDescent="0.35">
      <c r="A1" s="4" t="s">
        <v>7</v>
      </c>
      <c r="D1" s="9"/>
      <c r="H1" s="9"/>
      <c r="L1" s="9"/>
    </row>
    <row r="2" spans="1:18" ht="18" x14ac:dyDescent="0.35">
      <c r="A2" s="4" t="s">
        <v>17</v>
      </c>
    </row>
    <row r="3" spans="1:18" s="23" customFormat="1" ht="15" thickBot="1" x14ac:dyDescent="0.35">
      <c r="A3" s="23" t="s">
        <v>26</v>
      </c>
      <c r="B3" s="23" t="s">
        <v>27</v>
      </c>
      <c r="C3" s="23" t="s">
        <v>28</v>
      </c>
      <c r="D3" s="24"/>
      <c r="E3" s="23" t="s">
        <v>29</v>
      </c>
      <c r="F3" s="23" t="s">
        <v>30</v>
      </c>
      <c r="G3" s="23" t="s">
        <v>31</v>
      </c>
      <c r="H3" s="24"/>
      <c r="I3" s="24" t="s">
        <v>32</v>
      </c>
      <c r="J3" s="24" t="s">
        <v>33</v>
      </c>
      <c r="K3" s="24" t="s">
        <v>34</v>
      </c>
      <c r="L3" s="24"/>
      <c r="M3" s="24" t="s">
        <v>35</v>
      </c>
      <c r="N3" s="24" t="s">
        <v>36</v>
      </c>
      <c r="O3" s="24" t="s">
        <v>37</v>
      </c>
      <c r="P3" s="24" t="s">
        <v>38</v>
      </c>
      <c r="Q3" s="24" t="s">
        <v>39</v>
      </c>
      <c r="R3" s="24" t="s">
        <v>40</v>
      </c>
    </row>
    <row r="4" spans="1:18" s="1" customFormat="1" ht="43.8" thickBot="1" x14ac:dyDescent="0.35">
      <c r="A4" s="47" t="s">
        <v>1</v>
      </c>
      <c r="B4" s="48"/>
      <c r="C4" s="49"/>
      <c r="D4" s="10"/>
      <c r="E4" s="47" t="s">
        <v>0</v>
      </c>
      <c r="F4" s="48"/>
      <c r="G4" s="49"/>
      <c r="H4" s="10"/>
      <c r="I4" s="47" t="s">
        <v>2</v>
      </c>
      <c r="J4" s="49"/>
      <c r="K4" s="16" t="s">
        <v>6</v>
      </c>
      <c r="L4" s="10"/>
      <c r="M4" s="47" t="s">
        <v>22</v>
      </c>
      <c r="N4" s="49"/>
      <c r="O4" s="47" t="s">
        <v>23</v>
      </c>
      <c r="P4" s="49"/>
      <c r="Q4" s="16" t="s">
        <v>24</v>
      </c>
      <c r="R4" s="16" t="s">
        <v>24</v>
      </c>
    </row>
    <row r="5" spans="1:18" s="1" customFormat="1" x14ac:dyDescent="0.3">
      <c r="A5" s="5" t="s">
        <v>3</v>
      </c>
      <c r="B5" s="6" t="s">
        <v>4</v>
      </c>
      <c r="C5" s="7" t="s">
        <v>5</v>
      </c>
      <c r="D5" s="11"/>
      <c r="E5" s="5" t="s">
        <v>3</v>
      </c>
      <c r="F5" s="6" t="s">
        <v>4</v>
      </c>
      <c r="G5" s="7" t="s">
        <v>5</v>
      </c>
      <c r="H5" s="11"/>
      <c r="I5" s="5" t="s">
        <v>3</v>
      </c>
      <c r="J5" s="6" t="s">
        <v>4</v>
      </c>
      <c r="K5" s="7" t="s">
        <v>5</v>
      </c>
      <c r="L5" s="11"/>
      <c r="M5" s="5" t="s">
        <v>3</v>
      </c>
      <c r="N5" s="6" t="s">
        <v>4</v>
      </c>
      <c r="O5" s="5" t="s">
        <v>3</v>
      </c>
      <c r="P5" s="6" t="s">
        <v>4</v>
      </c>
      <c r="Q5" s="5" t="s">
        <v>3</v>
      </c>
      <c r="R5" s="6" t="s">
        <v>4</v>
      </c>
    </row>
    <row r="6" spans="1:18" x14ac:dyDescent="0.3">
      <c r="A6" s="27">
        <v>0</v>
      </c>
      <c r="B6" s="27">
        <v>0</v>
      </c>
      <c r="C6" s="19">
        <f>+A6+B6</f>
        <v>0</v>
      </c>
      <c r="D6" s="28"/>
      <c r="E6" s="27">
        <v>0</v>
      </c>
      <c r="F6" s="27">
        <v>0</v>
      </c>
      <c r="G6" s="19">
        <f>+E6+F6</f>
        <v>0</v>
      </c>
      <c r="H6" s="14"/>
      <c r="I6" s="17">
        <f>+A6+E6</f>
        <v>0</v>
      </c>
      <c r="J6" s="18">
        <f>+B6+F6</f>
        <v>0</v>
      </c>
      <c r="K6" s="19">
        <f>+I6+J6</f>
        <v>0</v>
      </c>
      <c r="L6" s="12"/>
      <c r="M6" s="2">
        <f>ROUND(+A6/12,2)</f>
        <v>0</v>
      </c>
      <c r="N6" s="8">
        <f>ROUND(+B6/12,2)</f>
        <v>0</v>
      </c>
      <c r="O6" s="2">
        <f>ROUND(+E6/18,2)</f>
        <v>0</v>
      </c>
      <c r="P6" s="8">
        <f>ROUND(+F6/18,2)</f>
        <v>0</v>
      </c>
      <c r="Q6" s="2">
        <f>+M6+O6</f>
        <v>0</v>
      </c>
      <c r="R6" s="8">
        <f>+N6+P6</f>
        <v>0</v>
      </c>
    </row>
    <row r="7" spans="1:18" ht="15" thickBot="1" x14ac:dyDescent="0.35"/>
    <row r="8" spans="1:18" ht="43.8" thickBot="1" x14ac:dyDescent="0.35">
      <c r="I8" s="37" t="s">
        <v>21</v>
      </c>
      <c r="J8" s="38"/>
      <c r="K8" s="39"/>
      <c r="M8" s="20" t="s">
        <v>18</v>
      </c>
      <c r="N8" s="20" t="s">
        <v>19</v>
      </c>
      <c r="O8" s="20" t="s">
        <v>53</v>
      </c>
      <c r="P8" s="20" t="s">
        <v>46</v>
      </c>
      <c r="Q8" s="20" t="s">
        <v>45</v>
      </c>
      <c r="R8" s="30" t="s">
        <v>54</v>
      </c>
    </row>
    <row r="9" spans="1:18" ht="23.25" customHeight="1" thickBot="1" x14ac:dyDescent="0.35">
      <c r="I9" s="40"/>
      <c r="J9" s="41"/>
      <c r="K9" s="42"/>
      <c r="M9" s="29" t="str">
        <f>IF((A6+B6)&gt;11.99,"YES","NO")</f>
        <v>NO</v>
      </c>
      <c r="N9" s="29" t="str">
        <f>IF((E6+F6)&gt;18.01,"YES",IF(E6&gt;17.99,"NO",IF(F6&gt;17.99,"NO",IF((E6+F6)&gt;17.99,"YES", "NO"))))</f>
        <v>NO</v>
      </c>
      <c r="O9" s="29" t="str">
        <f>IF((Q6&lt;0.5), "NO", IF(R6&gt;0.499, "CONTACT HR", "NO"))</f>
        <v>NO</v>
      </c>
      <c r="P9" s="29" t="str">
        <f>IF((C6&lt;12), "NO", "YES")</f>
        <v>NO</v>
      </c>
      <c r="Q9" s="29" t="str">
        <f>IF((K6&lt;17), "NO", "YES")</f>
        <v>NO</v>
      </c>
      <c r="R9" s="29" t="str">
        <f>IF((I6&gt;9), "CONTACT HR", IF(J6&gt;9, "CONTACT HR", "NO"))</f>
        <v>NO</v>
      </c>
    </row>
    <row r="10" spans="1:18" ht="15" thickBot="1" x14ac:dyDescent="0.35">
      <c r="M10" s="22"/>
      <c r="N10" s="22"/>
      <c r="O10" s="22"/>
      <c r="P10" s="22"/>
      <c r="Q10" s="22"/>
      <c r="R10" s="22"/>
    </row>
    <row r="11" spans="1:18" ht="18" x14ac:dyDescent="0.3">
      <c r="A11" s="56" t="s">
        <v>41</v>
      </c>
      <c r="B11" s="57"/>
      <c r="C11" s="57"/>
      <c r="D11" s="57"/>
      <c r="E11" s="57"/>
      <c r="F11" s="57"/>
      <c r="G11" s="57"/>
      <c r="H11" s="57"/>
      <c r="I11" s="57"/>
      <c r="J11" s="57"/>
      <c r="K11" s="57"/>
      <c r="L11" s="57"/>
      <c r="M11" s="57"/>
      <c r="N11" s="57"/>
      <c r="O11" s="57"/>
      <c r="P11" s="57"/>
      <c r="Q11" s="57"/>
      <c r="R11" s="58"/>
    </row>
    <row r="12" spans="1:18" s="25" customFormat="1" x14ac:dyDescent="0.3">
      <c r="A12" s="43" t="s">
        <v>42</v>
      </c>
      <c r="B12" s="44"/>
      <c r="C12" s="44"/>
      <c r="D12" s="44"/>
      <c r="E12" s="44"/>
      <c r="F12" s="44"/>
      <c r="G12" s="44"/>
      <c r="H12" s="44"/>
      <c r="I12" s="44"/>
      <c r="J12" s="44"/>
      <c r="K12" s="44"/>
      <c r="L12" s="44"/>
      <c r="M12" s="44"/>
      <c r="N12" s="44"/>
      <c r="O12" s="44"/>
      <c r="P12" s="44"/>
      <c r="Q12" s="44"/>
      <c r="R12" s="45"/>
    </row>
    <row r="13" spans="1:18" s="25" customFormat="1" x14ac:dyDescent="0.3">
      <c r="A13" s="43" t="s">
        <v>25</v>
      </c>
      <c r="B13" s="44"/>
      <c r="C13" s="44"/>
      <c r="D13" s="44"/>
      <c r="E13" s="44"/>
      <c r="F13" s="44"/>
      <c r="G13" s="44"/>
      <c r="H13" s="44"/>
      <c r="I13" s="44"/>
      <c r="J13" s="44"/>
      <c r="K13" s="44"/>
      <c r="L13" s="44"/>
      <c r="M13" s="44"/>
      <c r="N13" s="44"/>
      <c r="O13" s="44"/>
      <c r="P13" s="44"/>
      <c r="Q13" s="44"/>
      <c r="R13" s="45"/>
    </row>
    <row r="14" spans="1:18" s="25" customFormat="1" x14ac:dyDescent="0.3">
      <c r="A14" s="43" t="s">
        <v>43</v>
      </c>
      <c r="B14" s="44"/>
      <c r="C14" s="44"/>
      <c r="D14" s="44"/>
      <c r="E14" s="44"/>
      <c r="F14" s="44"/>
      <c r="G14" s="44"/>
      <c r="H14" s="44"/>
      <c r="I14" s="44"/>
      <c r="J14" s="44"/>
      <c r="K14" s="44"/>
      <c r="L14" s="44"/>
      <c r="M14" s="44"/>
      <c r="N14" s="44"/>
      <c r="O14" s="44"/>
      <c r="P14" s="44"/>
      <c r="Q14" s="44"/>
      <c r="R14" s="45"/>
    </row>
    <row r="15" spans="1:18" s="25" customFormat="1" x14ac:dyDescent="0.3">
      <c r="A15" s="43" t="s">
        <v>50</v>
      </c>
      <c r="B15" s="44"/>
      <c r="C15" s="44"/>
      <c r="D15" s="44"/>
      <c r="E15" s="44"/>
      <c r="F15" s="44"/>
      <c r="G15" s="44"/>
      <c r="H15" s="44"/>
      <c r="I15" s="44"/>
      <c r="J15" s="44"/>
      <c r="K15" s="44"/>
      <c r="L15" s="44"/>
      <c r="M15" s="44"/>
      <c r="N15" s="44"/>
      <c r="O15" s="44"/>
      <c r="P15" s="44"/>
      <c r="Q15" s="44"/>
      <c r="R15" s="45"/>
    </row>
    <row r="16" spans="1:18" s="25" customFormat="1" x14ac:dyDescent="0.3">
      <c r="A16" s="43" t="s">
        <v>51</v>
      </c>
      <c r="B16" s="44"/>
      <c r="C16" s="44"/>
      <c r="D16" s="44"/>
      <c r="E16" s="44"/>
      <c r="F16" s="44"/>
      <c r="G16" s="44"/>
      <c r="H16" s="44"/>
      <c r="I16" s="44"/>
      <c r="J16" s="44"/>
      <c r="K16" s="44"/>
      <c r="L16" s="44"/>
      <c r="M16" s="44"/>
      <c r="N16" s="44"/>
      <c r="O16" s="44"/>
      <c r="P16" s="44"/>
      <c r="Q16" s="44"/>
      <c r="R16" s="45"/>
    </row>
    <row r="17" spans="1:18" s="25" customFormat="1" ht="31.5" customHeight="1" x14ac:dyDescent="0.3">
      <c r="A17" s="43" t="s">
        <v>52</v>
      </c>
      <c r="B17" s="44"/>
      <c r="C17" s="44"/>
      <c r="D17" s="44"/>
      <c r="E17" s="44"/>
      <c r="F17" s="44"/>
      <c r="G17" s="44"/>
      <c r="H17" s="44"/>
      <c r="I17" s="44"/>
      <c r="J17" s="44"/>
      <c r="K17" s="44"/>
      <c r="L17" s="44"/>
      <c r="M17" s="44"/>
      <c r="N17" s="44"/>
      <c r="O17" s="44"/>
      <c r="P17" s="44"/>
      <c r="Q17" s="44"/>
      <c r="R17" s="45"/>
    </row>
    <row r="18" spans="1:18" s="25" customFormat="1" ht="31.5" customHeight="1" x14ac:dyDescent="0.3">
      <c r="A18" s="43" t="s">
        <v>56</v>
      </c>
      <c r="B18" s="44"/>
      <c r="C18" s="44"/>
      <c r="D18" s="44"/>
      <c r="E18" s="44"/>
      <c r="F18" s="44"/>
      <c r="G18" s="44"/>
      <c r="H18" s="44"/>
      <c r="I18" s="44"/>
      <c r="J18" s="44"/>
      <c r="K18" s="44"/>
      <c r="L18" s="44"/>
      <c r="M18" s="44"/>
      <c r="N18" s="44"/>
      <c r="O18" s="44"/>
      <c r="P18" s="44"/>
      <c r="Q18" s="44"/>
      <c r="R18" s="45"/>
    </row>
    <row r="19" spans="1:18" s="25" customFormat="1" ht="15" thickBot="1" x14ac:dyDescent="0.35">
      <c r="A19" s="53" t="s">
        <v>57</v>
      </c>
      <c r="B19" s="54"/>
      <c r="C19" s="54"/>
      <c r="D19" s="54"/>
      <c r="E19" s="54"/>
      <c r="F19" s="54"/>
      <c r="G19" s="54"/>
      <c r="H19" s="54"/>
      <c r="I19" s="54"/>
      <c r="J19" s="54"/>
      <c r="K19" s="54"/>
      <c r="L19" s="54"/>
      <c r="M19" s="54"/>
      <c r="N19" s="54"/>
      <c r="O19" s="54"/>
      <c r="P19" s="54"/>
      <c r="Q19" s="54"/>
      <c r="R19" s="55"/>
    </row>
    <row r="20" spans="1:18" s="25" customFormat="1" x14ac:dyDescent="0.3">
      <c r="A20" s="26"/>
      <c r="B20" s="26"/>
      <c r="C20" s="26"/>
      <c r="D20" s="26"/>
      <c r="E20" s="26"/>
      <c r="F20" s="26"/>
      <c r="G20" s="26"/>
      <c r="H20" s="26"/>
      <c r="I20" s="26"/>
      <c r="J20" s="26"/>
      <c r="K20" s="26"/>
      <c r="L20" s="26"/>
      <c r="M20" s="26"/>
      <c r="N20" s="26"/>
      <c r="O20" s="26"/>
      <c r="P20" s="26"/>
      <c r="Q20" s="26"/>
      <c r="R20" s="26"/>
    </row>
    <row r="21" spans="1:18" s="25" customFormat="1" ht="17.399999999999999" x14ac:dyDescent="0.3">
      <c r="A21" s="46" t="s">
        <v>44</v>
      </c>
      <c r="B21" s="46"/>
      <c r="C21" s="46"/>
      <c r="D21" s="46"/>
      <c r="E21" s="46"/>
      <c r="F21" s="46"/>
      <c r="G21" s="46"/>
      <c r="H21" s="46"/>
      <c r="I21" s="46"/>
      <c r="J21" s="46"/>
      <c r="K21" s="46"/>
      <c r="L21" s="46"/>
      <c r="M21" s="46"/>
      <c r="N21" s="46"/>
      <c r="O21" s="46"/>
      <c r="P21" s="46"/>
      <c r="Q21" s="46"/>
      <c r="R21" s="46"/>
    </row>
    <row r="22" spans="1:18" s="23" customFormat="1" ht="15" thickBot="1" x14ac:dyDescent="0.35">
      <c r="A22" s="23" t="s">
        <v>26</v>
      </c>
      <c r="B22" s="23" t="s">
        <v>27</v>
      </c>
      <c r="C22" s="23" t="s">
        <v>28</v>
      </c>
      <c r="D22" s="24"/>
      <c r="E22" s="23" t="s">
        <v>29</v>
      </c>
      <c r="F22" s="23" t="s">
        <v>30</v>
      </c>
      <c r="G22" s="23" t="s">
        <v>31</v>
      </c>
      <c r="H22" s="24"/>
      <c r="I22" s="24" t="s">
        <v>32</v>
      </c>
      <c r="J22" s="24" t="s">
        <v>33</v>
      </c>
      <c r="K22" s="24" t="s">
        <v>34</v>
      </c>
      <c r="L22" s="24"/>
      <c r="M22" s="24" t="s">
        <v>35</v>
      </c>
      <c r="N22" s="24" t="s">
        <v>36</v>
      </c>
      <c r="O22" s="24" t="s">
        <v>37</v>
      </c>
      <c r="P22" s="24" t="s">
        <v>38</v>
      </c>
      <c r="Q22" s="24" t="s">
        <v>39</v>
      </c>
      <c r="R22" s="24" t="s">
        <v>40</v>
      </c>
    </row>
    <row r="23" spans="1:18" s="1" customFormat="1" ht="43.8" thickBot="1" x14ac:dyDescent="0.35">
      <c r="A23" s="47" t="s">
        <v>1</v>
      </c>
      <c r="B23" s="48"/>
      <c r="C23" s="49"/>
      <c r="D23" s="10"/>
      <c r="E23" s="47" t="s">
        <v>0</v>
      </c>
      <c r="F23" s="48"/>
      <c r="G23" s="49"/>
      <c r="H23" s="10"/>
      <c r="I23" s="47" t="s">
        <v>2</v>
      </c>
      <c r="J23" s="49"/>
      <c r="K23" s="16" t="s">
        <v>6</v>
      </c>
      <c r="L23" s="10"/>
      <c r="M23" s="47" t="s">
        <v>22</v>
      </c>
      <c r="N23" s="49"/>
      <c r="O23" s="47" t="s">
        <v>23</v>
      </c>
      <c r="P23" s="49"/>
      <c r="Q23" s="16" t="s">
        <v>24</v>
      </c>
      <c r="R23" s="16" t="s">
        <v>24</v>
      </c>
    </row>
    <row r="24" spans="1:18" s="1" customFormat="1" x14ac:dyDescent="0.3">
      <c r="A24" s="5" t="s">
        <v>3</v>
      </c>
      <c r="B24" s="6" t="s">
        <v>4</v>
      </c>
      <c r="C24" s="7" t="s">
        <v>5</v>
      </c>
      <c r="D24" s="11"/>
      <c r="E24" s="5" t="s">
        <v>3</v>
      </c>
      <c r="F24" s="6" t="s">
        <v>4</v>
      </c>
      <c r="G24" s="7" t="s">
        <v>5</v>
      </c>
      <c r="H24" s="11"/>
      <c r="I24" s="5" t="s">
        <v>3</v>
      </c>
      <c r="J24" s="6" t="s">
        <v>4</v>
      </c>
      <c r="K24" s="7" t="s">
        <v>5</v>
      </c>
      <c r="L24" s="11"/>
      <c r="M24" s="5" t="s">
        <v>3</v>
      </c>
      <c r="N24" s="6" t="s">
        <v>4</v>
      </c>
      <c r="O24" s="5" t="s">
        <v>3</v>
      </c>
      <c r="P24" s="6" t="s">
        <v>4</v>
      </c>
      <c r="Q24" s="5" t="s">
        <v>3</v>
      </c>
      <c r="R24" s="6" t="s">
        <v>4</v>
      </c>
    </row>
    <row r="25" spans="1:18" x14ac:dyDescent="0.3">
      <c r="A25" s="27">
        <v>3</v>
      </c>
      <c r="B25" s="27">
        <v>4</v>
      </c>
      <c r="C25" s="19">
        <f>+A25+B25</f>
        <v>7</v>
      </c>
      <c r="D25" s="28"/>
      <c r="E25" s="27">
        <v>3</v>
      </c>
      <c r="F25" s="27">
        <v>6</v>
      </c>
      <c r="G25" s="19">
        <f>+E25+F25</f>
        <v>9</v>
      </c>
      <c r="H25" s="14"/>
      <c r="I25" s="17">
        <f>+A25+E25</f>
        <v>6</v>
      </c>
      <c r="J25" s="18">
        <f>+B25+F25</f>
        <v>10</v>
      </c>
      <c r="K25" s="19">
        <f>+I25+J25</f>
        <v>16</v>
      </c>
      <c r="L25" s="12"/>
      <c r="M25" s="2">
        <f>ROUND(+A25/12,2)</f>
        <v>0.25</v>
      </c>
      <c r="N25" s="8">
        <f>ROUND(+B25/12,2)</f>
        <v>0.33</v>
      </c>
      <c r="O25" s="2">
        <f>ROUND(+E25/18,2)</f>
        <v>0.17</v>
      </c>
      <c r="P25" s="8">
        <f>ROUND(+F25/18,2)</f>
        <v>0.33</v>
      </c>
      <c r="Q25" s="2">
        <f>+M25+O25</f>
        <v>0.42000000000000004</v>
      </c>
      <c r="R25" s="8">
        <f>+N25+P25</f>
        <v>0.66</v>
      </c>
    </row>
    <row r="26" spans="1:18" ht="15" thickBot="1" x14ac:dyDescent="0.35"/>
    <row r="27" spans="1:18" ht="42.75" customHeight="1" thickBot="1" x14ac:dyDescent="0.35">
      <c r="A27" s="31" t="s">
        <v>58</v>
      </c>
      <c r="B27" s="32"/>
      <c r="C27" s="32"/>
      <c r="D27" s="32"/>
      <c r="E27" s="32"/>
      <c r="F27" s="32"/>
      <c r="G27" s="33"/>
      <c r="I27" s="37" t="s">
        <v>21</v>
      </c>
      <c r="J27" s="38"/>
      <c r="K27" s="39"/>
      <c r="M27" s="20" t="s">
        <v>18</v>
      </c>
      <c r="N27" s="20" t="s">
        <v>19</v>
      </c>
      <c r="O27" s="20" t="s">
        <v>20</v>
      </c>
      <c r="P27" s="20" t="s">
        <v>46</v>
      </c>
      <c r="Q27" s="20" t="s">
        <v>45</v>
      </c>
      <c r="R27" s="30" t="s">
        <v>54</v>
      </c>
    </row>
    <row r="28" spans="1:18" ht="22.8" customHeight="1" thickBot="1" x14ac:dyDescent="0.35">
      <c r="A28" s="50"/>
      <c r="B28" s="51"/>
      <c r="C28" s="51"/>
      <c r="D28" s="51"/>
      <c r="E28" s="51"/>
      <c r="F28" s="51"/>
      <c r="G28" s="52"/>
      <c r="I28" s="40"/>
      <c r="J28" s="41"/>
      <c r="K28" s="42"/>
      <c r="M28" s="29" t="str">
        <f>IF((A25+B25)&gt;11.99,"YES","NO")</f>
        <v>NO</v>
      </c>
      <c r="N28" s="29" t="str">
        <f>IF((E25+F25)&gt;18.01,"YES",IF(E25&gt;17.99,"NO",IF(F25&gt;17.99,"NO",IF((E25+F25)&gt;17.99,"YES", "NO"))))</f>
        <v>NO</v>
      </c>
      <c r="O28" s="29" t="str">
        <f>IF((Q25&lt;0.5), "NO", IF(R25&gt;0.499, "CONTACT HR", "NO"))</f>
        <v>NO</v>
      </c>
      <c r="P28" s="29" t="str">
        <f>IF((C25&lt;12), "NO", "YES")</f>
        <v>NO</v>
      </c>
      <c r="Q28" s="29" t="str">
        <f>IF((K25&lt;17), "NO", "YES")</f>
        <v>NO</v>
      </c>
      <c r="R28" s="29" t="str">
        <f>IF((I25&gt;9), "CONTACT HR", IF(J25&gt;9, "CONTACT HR", "NO"))</f>
        <v>CONTACT HR</v>
      </c>
    </row>
    <row r="29" spans="1:18" ht="15" thickBot="1" x14ac:dyDescent="0.35">
      <c r="A29" s="34"/>
      <c r="B29" s="35"/>
      <c r="C29" s="35"/>
      <c r="D29" s="35"/>
      <c r="E29" s="35"/>
      <c r="F29" s="35"/>
      <c r="G29" s="36"/>
      <c r="I29" s="26"/>
      <c r="J29" s="26"/>
      <c r="K29" s="26"/>
      <c r="M29" s="22"/>
      <c r="N29" s="22"/>
      <c r="O29" s="22"/>
      <c r="P29" s="22"/>
      <c r="Q29" s="22"/>
      <c r="R29" s="22"/>
    </row>
    <row r="30" spans="1:18" s="25" customFormat="1" x14ac:dyDescent="0.3">
      <c r="A30" s="26"/>
      <c r="B30" s="26"/>
      <c r="C30" s="26"/>
      <c r="D30" s="26"/>
      <c r="E30" s="26"/>
      <c r="F30" s="26"/>
      <c r="G30" s="26"/>
      <c r="H30" s="26"/>
      <c r="I30" s="26"/>
      <c r="J30" s="26"/>
      <c r="K30" s="26"/>
      <c r="L30" s="26"/>
      <c r="M30" s="26"/>
      <c r="N30" s="26"/>
      <c r="O30" s="26"/>
      <c r="P30" s="26"/>
      <c r="Q30" s="26"/>
      <c r="R30" s="26"/>
    </row>
    <row r="31" spans="1:18" s="25" customFormat="1" ht="17.399999999999999" x14ac:dyDescent="0.3">
      <c r="A31" s="46" t="s">
        <v>48</v>
      </c>
      <c r="B31" s="46"/>
      <c r="C31" s="46"/>
      <c r="D31" s="46"/>
      <c r="E31" s="46"/>
      <c r="F31" s="46"/>
      <c r="G31" s="46"/>
      <c r="H31" s="46"/>
      <c r="I31" s="46"/>
      <c r="J31" s="46"/>
      <c r="K31" s="46"/>
      <c r="L31" s="46"/>
      <c r="M31" s="46"/>
      <c r="N31" s="46"/>
      <c r="O31" s="46"/>
      <c r="P31" s="46"/>
      <c r="Q31" s="46"/>
      <c r="R31" s="46"/>
    </row>
    <row r="32" spans="1:18" s="23" customFormat="1" ht="15" thickBot="1" x14ac:dyDescent="0.35">
      <c r="A32" s="23" t="s">
        <v>26</v>
      </c>
      <c r="B32" s="23" t="s">
        <v>27</v>
      </c>
      <c r="C32" s="23" t="s">
        <v>28</v>
      </c>
      <c r="D32" s="24"/>
      <c r="E32" s="23" t="s">
        <v>29</v>
      </c>
      <c r="F32" s="23" t="s">
        <v>30</v>
      </c>
      <c r="G32" s="23" t="s">
        <v>31</v>
      </c>
      <c r="H32" s="24"/>
      <c r="I32" s="24" t="s">
        <v>32</v>
      </c>
      <c r="J32" s="24" t="s">
        <v>33</v>
      </c>
      <c r="K32" s="24" t="s">
        <v>34</v>
      </c>
      <c r="L32" s="24"/>
      <c r="M32" s="24" t="s">
        <v>35</v>
      </c>
      <c r="N32" s="24" t="s">
        <v>36</v>
      </c>
      <c r="O32" s="24" t="s">
        <v>37</v>
      </c>
      <c r="P32" s="24" t="s">
        <v>38</v>
      </c>
      <c r="Q32" s="24" t="s">
        <v>39</v>
      </c>
      <c r="R32" s="24" t="s">
        <v>40</v>
      </c>
    </row>
    <row r="33" spans="1:18" s="1" customFormat="1" ht="43.8" thickBot="1" x14ac:dyDescent="0.35">
      <c r="A33" s="47" t="s">
        <v>1</v>
      </c>
      <c r="B33" s="48"/>
      <c r="C33" s="49"/>
      <c r="D33" s="10"/>
      <c r="E33" s="47" t="s">
        <v>0</v>
      </c>
      <c r="F33" s="48"/>
      <c r="G33" s="49"/>
      <c r="H33" s="10"/>
      <c r="I33" s="47" t="s">
        <v>2</v>
      </c>
      <c r="J33" s="49"/>
      <c r="K33" s="16" t="s">
        <v>6</v>
      </c>
      <c r="L33" s="10"/>
      <c r="M33" s="47" t="s">
        <v>22</v>
      </c>
      <c r="N33" s="49"/>
      <c r="O33" s="47" t="s">
        <v>23</v>
      </c>
      <c r="P33" s="49"/>
      <c r="Q33" s="16" t="s">
        <v>24</v>
      </c>
      <c r="R33" s="16" t="s">
        <v>24</v>
      </c>
    </row>
    <row r="34" spans="1:18" s="1" customFormat="1" x14ac:dyDescent="0.3">
      <c r="A34" s="5" t="s">
        <v>3</v>
      </c>
      <c r="B34" s="6" t="s">
        <v>4</v>
      </c>
      <c r="C34" s="7" t="s">
        <v>5</v>
      </c>
      <c r="D34" s="11"/>
      <c r="E34" s="5" t="s">
        <v>3</v>
      </c>
      <c r="F34" s="6" t="s">
        <v>4</v>
      </c>
      <c r="G34" s="7" t="s">
        <v>5</v>
      </c>
      <c r="H34" s="11"/>
      <c r="I34" s="5" t="s">
        <v>3</v>
      </c>
      <c r="J34" s="6" t="s">
        <v>4</v>
      </c>
      <c r="K34" s="7" t="s">
        <v>5</v>
      </c>
      <c r="L34" s="11"/>
      <c r="M34" s="5" t="s">
        <v>3</v>
      </c>
      <c r="N34" s="6" t="s">
        <v>4</v>
      </c>
      <c r="O34" s="5" t="s">
        <v>3</v>
      </c>
      <c r="P34" s="6" t="s">
        <v>4</v>
      </c>
      <c r="Q34" s="5" t="s">
        <v>3</v>
      </c>
      <c r="R34" s="6" t="s">
        <v>4</v>
      </c>
    </row>
    <row r="35" spans="1:18" x14ac:dyDescent="0.3">
      <c r="A35" s="27">
        <v>3</v>
      </c>
      <c r="B35" s="27">
        <v>6</v>
      </c>
      <c r="C35" s="19">
        <f>+A35+B35</f>
        <v>9</v>
      </c>
      <c r="D35" s="28"/>
      <c r="E35" s="27">
        <v>3</v>
      </c>
      <c r="F35" s="27">
        <v>6</v>
      </c>
      <c r="G35" s="19">
        <f>+E35+F35</f>
        <v>9</v>
      </c>
      <c r="H35" s="14"/>
      <c r="I35" s="17">
        <f>+A35+E35</f>
        <v>6</v>
      </c>
      <c r="J35" s="18">
        <f>+B35+F35</f>
        <v>12</v>
      </c>
      <c r="K35" s="19">
        <f>+I35+J35</f>
        <v>18</v>
      </c>
      <c r="L35" s="12"/>
      <c r="M35" s="2">
        <f>ROUND(+A35/12,2)</f>
        <v>0.25</v>
      </c>
      <c r="N35" s="8">
        <f>ROUND(+B35/12,2)</f>
        <v>0.5</v>
      </c>
      <c r="O35" s="2">
        <f>ROUND(+E35/18,2)</f>
        <v>0.17</v>
      </c>
      <c r="P35" s="8">
        <f>ROUND(+F35/18,2)</f>
        <v>0.33</v>
      </c>
      <c r="Q35" s="2">
        <f>+M35+O35</f>
        <v>0.42000000000000004</v>
      </c>
      <c r="R35" s="8">
        <f>+N35+P35</f>
        <v>0.83000000000000007</v>
      </c>
    </row>
    <row r="36" spans="1:18" ht="15" thickBot="1" x14ac:dyDescent="0.35"/>
    <row r="37" spans="1:18" ht="43.5" customHeight="1" thickBot="1" x14ac:dyDescent="0.35">
      <c r="A37" s="31" t="s">
        <v>59</v>
      </c>
      <c r="B37" s="32"/>
      <c r="C37" s="32"/>
      <c r="D37" s="32"/>
      <c r="E37" s="32"/>
      <c r="F37" s="32"/>
      <c r="G37" s="33"/>
      <c r="I37" s="37" t="s">
        <v>21</v>
      </c>
      <c r="J37" s="38"/>
      <c r="K37" s="39"/>
      <c r="M37" s="20" t="s">
        <v>18</v>
      </c>
      <c r="N37" s="20" t="s">
        <v>19</v>
      </c>
      <c r="O37" s="20" t="s">
        <v>20</v>
      </c>
      <c r="P37" s="20" t="s">
        <v>46</v>
      </c>
      <c r="Q37" s="20" t="s">
        <v>45</v>
      </c>
      <c r="R37" s="30" t="s">
        <v>54</v>
      </c>
    </row>
    <row r="38" spans="1:18" ht="23.25" customHeight="1" thickBot="1" x14ac:dyDescent="0.35">
      <c r="A38" s="34"/>
      <c r="B38" s="35"/>
      <c r="C38" s="35"/>
      <c r="D38" s="35"/>
      <c r="E38" s="35"/>
      <c r="F38" s="35"/>
      <c r="G38" s="36"/>
      <c r="I38" s="40"/>
      <c r="J38" s="41"/>
      <c r="K38" s="42"/>
      <c r="M38" s="29" t="str">
        <f>IF((A35+B35)&gt;11.99,"YES","NO")</f>
        <v>NO</v>
      </c>
      <c r="N38" s="29" t="str">
        <f>IF((E35+F35)&gt;18.01,"YES",IF(E35&gt;17.99,"NO",IF(F35&gt;17.99,"NO",IF((E35+F35)&gt;17.99,"YES", "NO"))))</f>
        <v>NO</v>
      </c>
      <c r="O38" s="29" t="str">
        <f>IF((Q35&lt;0.5), "NO", IF(R35&gt;0.499, "CONTACT HR", "NO"))</f>
        <v>NO</v>
      </c>
      <c r="P38" s="29" t="str">
        <f>IF((C35&lt;12), "NO", "YES")</f>
        <v>NO</v>
      </c>
      <c r="Q38" s="29" t="str">
        <f>IF((K35&lt;17), "NO", "YES")</f>
        <v>YES</v>
      </c>
      <c r="R38" s="29" t="str">
        <f>IF((I35&gt;9), "CONTACT HR", IF(J35&gt;9, "CONTACT HR", "NO"))</f>
        <v>CONTACT HR</v>
      </c>
    </row>
    <row r="40" spans="1:18" s="25" customFormat="1" ht="17.399999999999999" x14ac:dyDescent="0.3">
      <c r="A40" s="46" t="s">
        <v>47</v>
      </c>
      <c r="B40" s="46"/>
      <c r="C40" s="46"/>
      <c r="D40" s="46"/>
      <c r="E40" s="46"/>
      <c r="F40" s="46"/>
      <c r="G40" s="46"/>
      <c r="H40" s="46"/>
      <c r="I40" s="46"/>
      <c r="J40" s="46"/>
      <c r="K40" s="46"/>
      <c r="L40" s="46"/>
      <c r="M40" s="46"/>
      <c r="N40" s="46"/>
      <c r="O40" s="46"/>
      <c r="P40" s="46"/>
      <c r="Q40" s="46"/>
      <c r="R40" s="46"/>
    </row>
    <row r="41" spans="1:18" s="23" customFormat="1" ht="15" thickBot="1" x14ac:dyDescent="0.35">
      <c r="A41" s="23" t="s">
        <v>26</v>
      </c>
      <c r="B41" s="23" t="s">
        <v>27</v>
      </c>
      <c r="C41" s="23" t="s">
        <v>28</v>
      </c>
      <c r="D41" s="24"/>
      <c r="E41" s="23" t="s">
        <v>29</v>
      </c>
      <c r="F41" s="23" t="s">
        <v>30</v>
      </c>
      <c r="G41" s="23" t="s">
        <v>31</v>
      </c>
      <c r="H41" s="24"/>
      <c r="I41" s="24" t="s">
        <v>32</v>
      </c>
      <c r="J41" s="24" t="s">
        <v>33</v>
      </c>
      <c r="K41" s="24" t="s">
        <v>34</v>
      </c>
      <c r="L41" s="24"/>
      <c r="M41" s="24" t="s">
        <v>35</v>
      </c>
      <c r="N41" s="24" t="s">
        <v>36</v>
      </c>
      <c r="O41" s="24" t="s">
        <v>37</v>
      </c>
      <c r="P41" s="24" t="s">
        <v>38</v>
      </c>
      <c r="Q41" s="24" t="s">
        <v>39</v>
      </c>
      <c r="R41" s="24" t="s">
        <v>40</v>
      </c>
    </row>
    <row r="42" spans="1:18" s="1" customFormat="1" ht="43.8" thickBot="1" x14ac:dyDescent="0.35">
      <c r="A42" s="47" t="s">
        <v>1</v>
      </c>
      <c r="B42" s="48"/>
      <c r="C42" s="49"/>
      <c r="D42" s="10"/>
      <c r="E42" s="47" t="s">
        <v>0</v>
      </c>
      <c r="F42" s="48"/>
      <c r="G42" s="49"/>
      <c r="H42" s="10"/>
      <c r="I42" s="47" t="s">
        <v>2</v>
      </c>
      <c r="J42" s="49"/>
      <c r="K42" s="16" t="s">
        <v>6</v>
      </c>
      <c r="L42" s="10"/>
      <c r="M42" s="47" t="s">
        <v>22</v>
      </c>
      <c r="N42" s="49"/>
      <c r="O42" s="47" t="s">
        <v>23</v>
      </c>
      <c r="P42" s="49"/>
      <c r="Q42" s="16" t="s">
        <v>24</v>
      </c>
      <c r="R42" s="16" t="s">
        <v>24</v>
      </c>
    </row>
    <row r="43" spans="1:18" s="1" customFormat="1" x14ac:dyDescent="0.3">
      <c r="A43" s="5" t="s">
        <v>3</v>
      </c>
      <c r="B43" s="6" t="s">
        <v>4</v>
      </c>
      <c r="C43" s="7" t="s">
        <v>5</v>
      </c>
      <c r="D43" s="11"/>
      <c r="E43" s="5" t="s">
        <v>3</v>
      </c>
      <c r="F43" s="6" t="s">
        <v>4</v>
      </c>
      <c r="G43" s="7" t="s">
        <v>5</v>
      </c>
      <c r="H43" s="11"/>
      <c r="I43" s="5" t="s">
        <v>3</v>
      </c>
      <c r="J43" s="6" t="s">
        <v>4</v>
      </c>
      <c r="K43" s="7" t="s">
        <v>5</v>
      </c>
      <c r="L43" s="11"/>
      <c r="M43" s="5" t="s">
        <v>3</v>
      </c>
      <c r="N43" s="6" t="s">
        <v>4</v>
      </c>
      <c r="O43" s="5" t="s">
        <v>3</v>
      </c>
      <c r="P43" s="6" t="s">
        <v>4</v>
      </c>
      <c r="Q43" s="5" t="s">
        <v>3</v>
      </c>
      <c r="R43" s="6" t="s">
        <v>4</v>
      </c>
    </row>
    <row r="44" spans="1:18" x14ac:dyDescent="0.3">
      <c r="A44" s="27">
        <v>9</v>
      </c>
      <c r="B44" s="27">
        <v>3</v>
      </c>
      <c r="C44" s="19">
        <f>+A44+B44</f>
        <v>12</v>
      </c>
      <c r="D44" s="28"/>
      <c r="E44" s="27">
        <v>0</v>
      </c>
      <c r="F44" s="27">
        <v>3</v>
      </c>
      <c r="G44" s="19">
        <f>+E44+F44</f>
        <v>3</v>
      </c>
      <c r="H44" s="14"/>
      <c r="I44" s="17">
        <f>+A44+E44</f>
        <v>9</v>
      </c>
      <c r="J44" s="18">
        <f>+B44+F44</f>
        <v>6</v>
      </c>
      <c r="K44" s="19">
        <f>+I44+J44</f>
        <v>15</v>
      </c>
      <c r="L44" s="12"/>
      <c r="M44" s="2">
        <f>ROUND(+A44/12,2)</f>
        <v>0.75</v>
      </c>
      <c r="N44" s="8">
        <f>ROUND(+B44/12,2)</f>
        <v>0.25</v>
      </c>
      <c r="O44" s="2">
        <f>ROUND(+E44/18,2)</f>
        <v>0</v>
      </c>
      <c r="P44" s="8">
        <f>ROUND(+F44/18,2)</f>
        <v>0.17</v>
      </c>
      <c r="Q44" s="2">
        <f>+M44+O44</f>
        <v>0.75</v>
      </c>
      <c r="R44" s="8">
        <f>+N44+P44</f>
        <v>0.42000000000000004</v>
      </c>
    </row>
    <row r="45" spans="1:18" ht="15" thickBot="1" x14ac:dyDescent="0.35"/>
    <row r="46" spans="1:18" ht="43.8" thickBot="1" x14ac:dyDescent="0.35">
      <c r="A46" s="31" t="s">
        <v>60</v>
      </c>
      <c r="B46" s="32"/>
      <c r="C46" s="32"/>
      <c r="D46" s="32"/>
      <c r="E46" s="32"/>
      <c r="F46" s="32"/>
      <c r="G46" s="33"/>
      <c r="I46" s="37" t="s">
        <v>21</v>
      </c>
      <c r="J46" s="38"/>
      <c r="K46" s="39"/>
      <c r="M46" s="20" t="s">
        <v>18</v>
      </c>
      <c r="N46" s="20" t="s">
        <v>19</v>
      </c>
      <c r="O46" s="20" t="s">
        <v>20</v>
      </c>
      <c r="P46" s="20" t="s">
        <v>46</v>
      </c>
      <c r="Q46" s="20" t="s">
        <v>45</v>
      </c>
      <c r="R46" s="30" t="s">
        <v>54</v>
      </c>
    </row>
    <row r="47" spans="1:18" ht="23.25" customHeight="1" thickBot="1" x14ac:dyDescent="0.35">
      <c r="A47" s="34"/>
      <c r="B47" s="35"/>
      <c r="C47" s="35"/>
      <c r="D47" s="35"/>
      <c r="E47" s="35"/>
      <c r="F47" s="35"/>
      <c r="G47" s="36"/>
      <c r="I47" s="40"/>
      <c r="J47" s="41"/>
      <c r="K47" s="42"/>
      <c r="M47" s="29" t="str">
        <f>IF((A44+B44)&gt;11.99,"YES","NO")</f>
        <v>YES</v>
      </c>
      <c r="N47" s="29" t="str">
        <f>IF((E44+F44)&gt;18.01,"YES",IF(E44&gt;17.99,"NO",IF(F44&gt;17.99,"NO",IF((E44+F44)&gt;17.99,"YES", "NO"))))</f>
        <v>NO</v>
      </c>
      <c r="O47" s="29" t="str">
        <f>IF((Q44&lt;0.5), "NO", IF(R44&gt;0.499, "CONTACT HR", "NO"))</f>
        <v>NO</v>
      </c>
      <c r="P47" s="29" t="str">
        <f>IF((C44&lt;12), "NO", "YES")</f>
        <v>YES</v>
      </c>
      <c r="Q47" s="29" t="str">
        <f>IF((K44&lt;17), "NO", "YES")</f>
        <v>NO</v>
      </c>
      <c r="R47" s="29" t="str">
        <f>IF((I44&gt;9), "CONTACT HR", IF(J44&gt;9, "CONTACT HR", "NO"))</f>
        <v>NO</v>
      </c>
    </row>
    <row r="49" spans="1:18" s="25" customFormat="1" ht="17.399999999999999" x14ac:dyDescent="0.3">
      <c r="A49" s="46" t="s">
        <v>49</v>
      </c>
      <c r="B49" s="46"/>
      <c r="C49" s="46"/>
      <c r="D49" s="46"/>
      <c r="E49" s="46"/>
      <c r="F49" s="46"/>
      <c r="G49" s="46"/>
      <c r="H49" s="46"/>
      <c r="I49" s="46"/>
      <c r="J49" s="46"/>
      <c r="K49" s="46"/>
      <c r="L49" s="46"/>
      <c r="M49" s="46"/>
      <c r="N49" s="46"/>
      <c r="O49" s="46"/>
      <c r="P49" s="46"/>
      <c r="Q49" s="46"/>
      <c r="R49" s="46"/>
    </row>
    <row r="50" spans="1:18" s="23" customFormat="1" ht="15" thickBot="1" x14ac:dyDescent="0.35">
      <c r="A50" s="23" t="s">
        <v>26</v>
      </c>
      <c r="B50" s="23" t="s">
        <v>27</v>
      </c>
      <c r="C50" s="23" t="s">
        <v>28</v>
      </c>
      <c r="D50" s="24"/>
      <c r="E50" s="23" t="s">
        <v>29</v>
      </c>
      <c r="F50" s="23" t="s">
        <v>30</v>
      </c>
      <c r="G50" s="23" t="s">
        <v>31</v>
      </c>
      <c r="H50" s="24"/>
      <c r="I50" s="24" t="s">
        <v>32</v>
      </c>
      <c r="J50" s="24" t="s">
        <v>33</v>
      </c>
      <c r="K50" s="24" t="s">
        <v>34</v>
      </c>
      <c r="L50" s="24"/>
      <c r="M50" s="24" t="s">
        <v>35</v>
      </c>
      <c r="N50" s="24" t="s">
        <v>36</v>
      </c>
      <c r="O50" s="24" t="s">
        <v>37</v>
      </c>
      <c r="P50" s="24" t="s">
        <v>38</v>
      </c>
      <c r="Q50" s="24" t="s">
        <v>39</v>
      </c>
      <c r="R50" s="24" t="s">
        <v>40</v>
      </c>
    </row>
    <row r="51" spans="1:18" s="1" customFormat="1" ht="43.8" thickBot="1" x14ac:dyDescent="0.35">
      <c r="A51" s="47" t="s">
        <v>1</v>
      </c>
      <c r="B51" s="48"/>
      <c r="C51" s="49"/>
      <c r="D51" s="10"/>
      <c r="E51" s="47" t="s">
        <v>0</v>
      </c>
      <c r="F51" s="48"/>
      <c r="G51" s="49"/>
      <c r="H51" s="10"/>
      <c r="I51" s="47" t="s">
        <v>2</v>
      </c>
      <c r="J51" s="49"/>
      <c r="K51" s="16" t="s">
        <v>6</v>
      </c>
      <c r="L51" s="10"/>
      <c r="M51" s="47" t="s">
        <v>22</v>
      </c>
      <c r="N51" s="49"/>
      <c r="O51" s="47" t="s">
        <v>23</v>
      </c>
      <c r="P51" s="49"/>
      <c r="Q51" s="16" t="s">
        <v>24</v>
      </c>
      <c r="R51" s="16" t="s">
        <v>24</v>
      </c>
    </row>
    <row r="52" spans="1:18" s="1" customFormat="1" x14ac:dyDescent="0.3">
      <c r="A52" s="5" t="s">
        <v>3</v>
      </c>
      <c r="B52" s="6" t="s">
        <v>4</v>
      </c>
      <c r="C52" s="7" t="s">
        <v>5</v>
      </c>
      <c r="D52" s="11"/>
      <c r="E52" s="5" t="s">
        <v>3</v>
      </c>
      <c r="F52" s="6" t="s">
        <v>4</v>
      </c>
      <c r="G52" s="7" t="s">
        <v>5</v>
      </c>
      <c r="H52" s="11"/>
      <c r="I52" s="5" t="s">
        <v>3</v>
      </c>
      <c r="J52" s="6" t="s">
        <v>4</v>
      </c>
      <c r="K52" s="7" t="s">
        <v>5</v>
      </c>
      <c r="L52" s="11"/>
      <c r="M52" s="5" t="s">
        <v>3</v>
      </c>
      <c r="N52" s="6" t="s">
        <v>4</v>
      </c>
      <c r="O52" s="5" t="s">
        <v>3</v>
      </c>
      <c r="P52" s="6" t="s">
        <v>4</v>
      </c>
      <c r="Q52" s="5" t="s">
        <v>3</v>
      </c>
      <c r="R52" s="6" t="s">
        <v>4</v>
      </c>
    </row>
    <row r="53" spans="1:18" x14ac:dyDescent="0.3">
      <c r="A53" s="27">
        <v>6</v>
      </c>
      <c r="B53" s="27">
        <v>4</v>
      </c>
      <c r="C53" s="19">
        <f>+A53+B53</f>
        <v>10</v>
      </c>
      <c r="D53" s="28"/>
      <c r="E53" s="27">
        <v>3</v>
      </c>
      <c r="F53" s="27">
        <v>3</v>
      </c>
      <c r="G53" s="19">
        <f>+E53+F53</f>
        <v>6</v>
      </c>
      <c r="H53" s="14"/>
      <c r="I53" s="17">
        <f>+A53+E53</f>
        <v>9</v>
      </c>
      <c r="J53" s="18">
        <f>+B53+F53</f>
        <v>7</v>
      </c>
      <c r="K53" s="19">
        <f>+I53+J53</f>
        <v>16</v>
      </c>
      <c r="L53" s="12"/>
      <c r="M53" s="2">
        <f>ROUND(+A53/12,2)</f>
        <v>0.5</v>
      </c>
      <c r="N53" s="8">
        <f>ROUND(+B53/12,2)</f>
        <v>0.33</v>
      </c>
      <c r="O53" s="2">
        <f>ROUND(+E53/18,2)</f>
        <v>0.17</v>
      </c>
      <c r="P53" s="8">
        <f>ROUND(+F53/18,2)</f>
        <v>0.17</v>
      </c>
      <c r="Q53" s="2">
        <f>+M53+O53</f>
        <v>0.67</v>
      </c>
      <c r="R53" s="8">
        <f>+N53+P53</f>
        <v>0.5</v>
      </c>
    </row>
    <row r="54" spans="1:18" ht="15" thickBot="1" x14ac:dyDescent="0.35"/>
    <row r="55" spans="1:18" ht="43.8" thickBot="1" x14ac:dyDescent="0.35">
      <c r="A55" s="31" t="s">
        <v>61</v>
      </c>
      <c r="B55" s="32"/>
      <c r="C55" s="32"/>
      <c r="D55" s="32"/>
      <c r="E55" s="32"/>
      <c r="F55" s="32"/>
      <c r="G55" s="33"/>
      <c r="I55" s="37" t="s">
        <v>21</v>
      </c>
      <c r="J55" s="38"/>
      <c r="K55" s="39"/>
      <c r="M55" s="20" t="s">
        <v>18</v>
      </c>
      <c r="N55" s="20" t="s">
        <v>19</v>
      </c>
      <c r="O55" s="20" t="s">
        <v>20</v>
      </c>
      <c r="P55" s="20" t="s">
        <v>46</v>
      </c>
      <c r="Q55" s="20" t="s">
        <v>45</v>
      </c>
      <c r="R55" s="30" t="s">
        <v>54</v>
      </c>
    </row>
    <row r="56" spans="1:18" ht="23.25" customHeight="1" thickBot="1" x14ac:dyDescent="0.35">
      <c r="A56" s="34"/>
      <c r="B56" s="35"/>
      <c r="C56" s="35"/>
      <c r="D56" s="35"/>
      <c r="E56" s="35"/>
      <c r="F56" s="35"/>
      <c r="G56" s="36"/>
      <c r="I56" s="40"/>
      <c r="J56" s="41"/>
      <c r="K56" s="42"/>
      <c r="M56" s="29" t="str">
        <f>IF((A53+B53)&gt;11.99,"YES","NO")</f>
        <v>NO</v>
      </c>
      <c r="N56" s="29" t="str">
        <f>IF((E53+F53)&gt;18.01,"YES",IF(E53&gt;17.99,"NO",IF(F53&gt;17.99,"NO",IF((E53+F53)&gt;17.99,"YES", "NO"))))</f>
        <v>NO</v>
      </c>
      <c r="O56" s="29" t="str">
        <f>IF((Q53&lt;0.5), "NO", IF(R53&gt;0.499, "CONTACT HR", "NO"))</f>
        <v>CONTACT HR</v>
      </c>
      <c r="P56" s="29" t="str">
        <f>IF((C53&lt;12), "NO", "YES")</f>
        <v>NO</v>
      </c>
      <c r="Q56" s="29" t="str">
        <f>IF((K53&lt;17), "NO", "YES")</f>
        <v>NO</v>
      </c>
      <c r="R56" s="29" t="str">
        <f>IF((I53&gt;9), "CONTACT HR", IF(J53&gt;9, "CONTACT HR", "NO"))</f>
        <v>NO</v>
      </c>
    </row>
    <row r="58" spans="1:18" ht="17.399999999999999" x14ac:dyDescent="0.3">
      <c r="A58" s="46" t="s">
        <v>55</v>
      </c>
      <c r="B58" s="46"/>
      <c r="C58" s="46"/>
      <c r="D58" s="46"/>
      <c r="E58" s="46"/>
      <c r="F58" s="46"/>
      <c r="G58" s="46"/>
      <c r="H58" s="46"/>
      <c r="I58" s="46"/>
      <c r="J58" s="46"/>
      <c r="K58" s="46"/>
      <c r="L58" s="46"/>
      <c r="M58" s="46"/>
      <c r="N58" s="46"/>
      <c r="O58" s="46"/>
      <c r="P58" s="46"/>
      <c r="Q58" s="46"/>
      <c r="R58" s="46"/>
    </row>
    <row r="59" spans="1:18" ht="15" thickBot="1" x14ac:dyDescent="0.35">
      <c r="A59" s="23" t="s">
        <v>26</v>
      </c>
      <c r="B59" s="23" t="s">
        <v>27</v>
      </c>
      <c r="C59" s="23" t="s">
        <v>28</v>
      </c>
      <c r="D59" s="24"/>
      <c r="E59" s="23" t="s">
        <v>29</v>
      </c>
      <c r="F59" s="23" t="s">
        <v>30</v>
      </c>
      <c r="G59" s="23" t="s">
        <v>31</v>
      </c>
      <c r="H59" s="24"/>
      <c r="I59" s="24" t="s">
        <v>32</v>
      </c>
      <c r="J59" s="24" t="s">
        <v>33</v>
      </c>
      <c r="K59" s="24" t="s">
        <v>34</v>
      </c>
      <c r="L59" s="24"/>
      <c r="M59" s="24" t="s">
        <v>35</v>
      </c>
      <c r="N59" s="24" t="s">
        <v>36</v>
      </c>
      <c r="O59" s="24" t="s">
        <v>37</v>
      </c>
      <c r="P59" s="24" t="s">
        <v>38</v>
      </c>
      <c r="Q59" s="24" t="s">
        <v>39</v>
      </c>
      <c r="R59" s="24" t="s">
        <v>40</v>
      </c>
    </row>
    <row r="60" spans="1:18" ht="43.8" thickBot="1" x14ac:dyDescent="0.35">
      <c r="A60" s="47" t="s">
        <v>1</v>
      </c>
      <c r="B60" s="48"/>
      <c r="C60" s="49"/>
      <c r="D60" s="10"/>
      <c r="E60" s="47" t="s">
        <v>0</v>
      </c>
      <c r="F60" s="48"/>
      <c r="G60" s="49"/>
      <c r="H60" s="10"/>
      <c r="I60" s="47" t="s">
        <v>2</v>
      </c>
      <c r="J60" s="49"/>
      <c r="K60" s="16" t="s">
        <v>6</v>
      </c>
      <c r="L60" s="10"/>
      <c r="M60" s="47" t="s">
        <v>22</v>
      </c>
      <c r="N60" s="49"/>
      <c r="O60" s="47" t="s">
        <v>23</v>
      </c>
      <c r="P60" s="49"/>
      <c r="Q60" s="16" t="s">
        <v>24</v>
      </c>
      <c r="R60" s="16" t="s">
        <v>24</v>
      </c>
    </row>
    <row r="61" spans="1:18" x14ac:dyDescent="0.3">
      <c r="A61" s="5" t="s">
        <v>3</v>
      </c>
      <c r="B61" s="6" t="s">
        <v>4</v>
      </c>
      <c r="C61" s="7" t="s">
        <v>5</v>
      </c>
      <c r="D61" s="11"/>
      <c r="E61" s="5" t="s">
        <v>3</v>
      </c>
      <c r="F61" s="6" t="s">
        <v>4</v>
      </c>
      <c r="G61" s="7" t="s">
        <v>5</v>
      </c>
      <c r="H61" s="11"/>
      <c r="I61" s="5" t="s">
        <v>3</v>
      </c>
      <c r="J61" s="6" t="s">
        <v>4</v>
      </c>
      <c r="K61" s="7" t="s">
        <v>5</v>
      </c>
      <c r="L61" s="11"/>
      <c r="M61" s="5" t="s">
        <v>3</v>
      </c>
      <c r="N61" s="6" t="s">
        <v>4</v>
      </c>
      <c r="O61" s="5" t="s">
        <v>3</v>
      </c>
      <c r="P61" s="6" t="s">
        <v>4</v>
      </c>
      <c r="Q61" s="5" t="s">
        <v>3</v>
      </c>
      <c r="R61" s="6" t="s">
        <v>4</v>
      </c>
    </row>
    <row r="62" spans="1:18" x14ac:dyDescent="0.3">
      <c r="A62" s="27">
        <v>3</v>
      </c>
      <c r="B62" s="27">
        <v>0</v>
      </c>
      <c r="C62" s="19">
        <f>+A62+B62</f>
        <v>3</v>
      </c>
      <c r="D62" s="28"/>
      <c r="E62" s="27">
        <v>9</v>
      </c>
      <c r="F62" s="27">
        <v>3</v>
      </c>
      <c r="G62" s="19">
        <f>+E62+F62</f>
        <v>12</v>
      </c>
      <c r="H62" s="14"/>
      <c r="I62" s="17">
        <f>+A62+E62</f>
        <v>12</v>
      </c>
      <c r="J62" s="18">
        <f>+B62+F62</f>
        <v>3</v>
      </c>
      <c r="K62" s="19">
        <f>+I62+J62</f>
        <v>15</v>
      </c>
      <c r="L62" s="12"/>
      <c r="M62" s="2">
        <f>ROUND(+A62/12,2)</f>
        <v>0.25</v>
      </c>
      <c r="N62" s="8">
        <f>ROUND(+B62/12,2)</f>
        <v>0</v>
      </c>
      <c r="O62" s="2">
        <f>ROUND(+E62/18,2)</f>
        <v>0.5</v>
      </c>
      <c r="P62" s="8">
        <f>ROUND(+F62/18,2)</f>
        <v>0.17</v>
      </c>
      <c r="Q62" s="2">
        <f>+M62+O62</f>
        <v>0.75</v>
      </c>
      <c r="R62" s="8">
        <f>+N62+P62</f>
        <v>0.17</v>
      </c>
    </row>
    <row r="63" spans="1:18" ht="15" thickBot="1" x14ac:dyDescent="0.35"/>
    <row r="64" spans="1:18" ht="43.8" thickBot="1" x14ac:dyDescent="0.35">
      <c r="A64" s="31" t="s">
        <v>62</v>
      </c>
      <c r="B64" s="32"/>
      <c r="C64" s="32"/>
      <c r="D64" s="32"/>
      <c r="E64" s="32"/>
      <c r="F64" s="32"/>
      <c r="G64" s="33"/>
      <c r="I64" s="37" t="s">
        <v>21</v>
      </c>
      <c r="J64" s="38"/>
      <c r="K64" s="39"/>
      <c r="M64" s="20" t="s">
        <v>18</v>
      </c>
      <c r="N64" s="20" t="s">
        <v>19</v>
      </c>
      <c r="O64" s="20" t="s">
        <v>20</v>
      </c>
      <c r="P64" s="20" t="s">
        <v>46</v>
      </c>
      <c r="Q64" s="20" t="s">
        <v>45</v>
      </c>
      <c r="R64" s="30" t="s">
        <v>54</v>
      </c>
    </row>
    <row r="65" spans="1:18" ht="22.8" customHeight="1" thickBot="1" x14ac:dyDescent="0.35">
      <c r="A65" s="34"/>
      <c r="B65" s="35"/>
      <c r="C65" s="35"/>
      <c r="D65" s="35"/>
      <c r="E65" s="35"/>
      <c r="F65" s="35"/>
      <c r="G65" s="36"/>
      <c r="I65" s="40"/>
      <c r="J65" s="41"/>
      <c r="K65" s="42"/>
      <c r="M65" s="29" t="str">
        <f>IF((A62+B62)&gt;11.99,"YES","NO")</f>
        <v>NO</v>
      </c>
      <c r="N65" s="29" t="str">
        <f>IF((E62+F62)&gt;18.01,"YES",IF(E62&gt;17.99,"NO",IF(F62&gt;17.99,"NO",IF((E62+F62)&gt;17.99,"YES", "NO"))))</f>
        <v>NO</v>
      </c>
      <c r="O65" s="29" t="str">
        <f>IF((Q62&lt;0.5), "NO", IF(R62&gt;0.499, "MAYBE", "NO"))</f>
        <v>NO</v>
      </c>
      <c r="P65" s="29" t="str">
        <f>IF((C62&lt;12), "NO", "YES")</f>
        <v>NO</v>
      </c>
      <c r="Q65" s="29" t="str">
        <f>IF((K62&lt;17), "NO", "YES")</f>
        <v>NO</v>
      </c>
      <c r="R65" s="29" t="str">
        <f>IF((I62&gt;9), "CONTACT HR", IF(J62&gt;9, "CONTACT HR", "NO"))</f>
        <v>CONTACT HR</v>
      </c>
    </row>
  </sheetData>
  <mergeCells count="55">
    <mergeCell ref="A23:C23"/>
    <mergeCell ref="E23:G23"/>
    <mergeCell ref="I23:J23"/>
    <mergeCell ref="M23:N23"/>
    <mergeCell ref="O23:P23"/>
    <mergeCell ref="A4:C4"/>
    <mergeCell ref="E4:G4"/>
    <mergeCell ref="A16:R16"/>
    <mergeCell ref="A14:R14"/>
    <mergeCell ref="A21:R21"/>
    <mergeCell ref="A13:R13"/>
    <mergeCell ref="A17:R17"/>
    <mergeCell ref="A15:R15"/>
    <mergeCell ref="A19:R19"/>
    <mergeCell ref="I4:J4"/>
    <mergeCell ref="M4:N4"/>
    <mergeCell ref="O4:P4"/>
    <mergeCell ref="A11:R11"/>
    <mergeCell ref="I8:K9"/>
    <mergeCell ref="A12:R12"/>
    <mergeCell ref="I37:K38"/>
    <mergeCell ref="A31:R31"/>
    <mergeCell ref="I27:K28"/>
    <mergeCell ref="A37:G38"/>
    <mergeCell ref="A33:C33"/>
    <mergeCell ref="E33:G33"/>
    <mergeCell ref="I33:J33"/>
    <mergeCell ref="M33:N33"/>
    <mergeCell ref="O33:P33"/>
    <mergeCell ref="A27:G29"/>
    <mergeCell ref="I51:J51"/>
    <mergeCell ref="M51:N51"/>
    <mergeCell ref="O51:P51"/>
    <mergeCell ref="A40:R40"/>
    <mergeCell ref="A42:C42"/>
    <mergeCell ref="E42:G42"/>
    <mergeCell ref="I42:J42"/>
    <mergeCell ref="M42:N42"/>
    <mergeCell ref="O42:P42"/>
    <mergeCell ref="A64:G65"/>
    <mergeCell ref="I64:K65"/>
    <mergeCell ref="A18:R18"/>
    <mergeCell ref="A58:R58"/>
    <mergeCell ref="A60:C60"/>
    <mergeCell ref="E60:G60"/>
    <mergeCell ref="I60:J60"/>
    <mergeCell ref="M60:N60"/>
    <mergeCell ref="O60:P60"/>
    <mergeCell ref="A55:G56"/>
    <mergeCell ref="I55:K56"/>
    <mergeCell ref="A46:G47"/>
    <mergeCell ref="I46:K47"/>
    <mergeCell ref="A49:R49"/>
    <mergeCell ref="A51:C51"/>
    <mergeCell ref="E51:G51"/>
  </mergeCells>
  <pageMargins left="0.45" right="0.45" top="0.5" bottom="0.25" header="0.3" footer="0.05"/>
  <pageSetup scale="90" fitToHeight="0"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sqref="A1:XFD11"/>
    </sheetView>
  </sheetViews>
  <sheetFormatPr defaultRowHeight="14.4" x14ac:dyDescent="0.3"/>
  <sheetData>
    <row r="1" spans="1:18" x14ac:dyDescent="0.3">
      <c r="A1" s="3" t="s">
        <v>8</v>
      </c>
      <c r="C1" s="13"/>
      <c r="F1" s="13"/>
      <c r="J1" s="13"/>
      <c r="K1" s="21"/>
      <c r="L1" s="21"/>
      <c r="M1" s="21"/>
      <c r="N1" s="21"/>
      <c r="O1" s="21"/>
      <c r="P1" s="21"/>
      <c r="Q1" s="21"/>
      <c r="R1" s="21"/>
    </row>
    <row r="2" spans="1:18" x14ac:dyDescent="0.3">
      <c r="A2" t="s">
        <v>9</v>
      </c>
      <c r="C2" s="13"/>
      <c r="F2" s="13"/>
      <c r="J2" s="13"/>
      <c r="K2" s="21"/>
      <c r="L2" s="21"/>
      <c r="M2" s="21"/>
      <c r="N2" s="21"/>
      <c r="O2" s="21"/>
      <c r="P2" s="21"/>
      <c r="Q2" s="21"/>
      <c r="R2" s="21"/>
    </row>
    <row r="3" spans="1:18" ht="44.25" customHeight="1" x14ac:dyDescent="0.3">
      <c r="A3" s="59" t="s">
        <v>10</v>
      </c>
      <c r="B3" s="59"/>
      <c r="C3" s="59"/>
      <c r="D3" s="59"/>
      <c r="E3" s="59"/>
      <c r="F3" s="59"/>
      <c r="G3" s="59"/>
      <c r="H3" s="59"/>
      <c r="I3" s="59"/>
      <c r="J3" s="59"/>
      <c r="K3" s="59"/>
      <c r="L3" s="59"/>
      <c r="M3" s="59"/>
      <c r="N3" s="59"/>
      <c r="O3" s="59"/>
      <c r="P3" s="59"/>
      <c r="Q3" s="59"/>
      <c r="R3" s="59"/>
    </row>
    <row r="4" spans="1:18" x14ac:dyDescent="0.3">
      <c r="C4" s="13"/>
      <c r="F4" s="13"/>
      <c r="J4" s="13"/>
    </row>
    <row r="5" spans="1:18" x14ac:dyDescent="0.3">
      <c r="A5" s="3" t="s">
        <v>11</v>
      </c>
      <c r="B5" s="3"/>
      <c r="C5" s="15"/>
      <c r="D5" s="3"/>
      <c r="E5" s="3"/>
      <c r="F5" s="13"/>
      <c r="J5" s="13"/>
    </row>
    <row r="6" spans="1:18" x14ac:dyDescent="0.3">
      <c r="A6" t="s">
        <v>12</v>
      </c>
      <c r="C6" s="13"/>
      <c r="F6" s="13"/>
      <c r="J6" s="13"/>
    </row>
    <row r="7" spans="1:18" ht="87.75" customHeight="1" x14ac:dyDescent="0.3">
      <c r="A7" s="59" t="s">
        <v>13</v>
      </c>
      <c r="B7" s="59"/>
      <c r="C7" s="59"/>
      <c r="D7" s="59"/>
      <c r="E7" s="59"/>
      <c r="F7" s="59"/>
      <c r="G7" s="59"/>
      <c r="H7" s="59"/>
      <c r="I7" s="59"/>
      <c r="J7" s="59"/>
      <c r="K7" s="59"/>
      <c r="L7" s="59"/>
      <c r="M7" s="59"/>
      <c r="N7" s="59"/>
      <c r="O7" s="59"/>
      <c r="P7" s="59"/>
      <c r="Q7" s="59"/>
      <c r="R7" s="59"/>
    </row>
    <row r="8" spans="1:18" x14ac:dyDescent="0.3">
      <c r="C8" s="13"/>
      <c r="F8" s="13"/>
      <c r="J8" s="13"/>
    </row>
    <row r="9" spans="1:18" x14ac:dyDescent="0.3">
      <c r="A9" s="3" t="s">
        <v>14</v>
      </c>
      <c r="C9" s="13"/>
      <c r="F9" s="13"/>
      <c r="J9" s="13"/>
    </row>
    <row r="10" spans="1:18" x14ac:dyDescent="0.3">
      <c r="A10" t="s">
        <v>15</v>
      </c>
      <c r="C10" s="13"/>
      <c r="F10" s="13"/>
      <c r="J10" s="13"/>
    </row>
    <row r="11" spans="1:18" ht="29.25" customHeight="1" x14ac:dyDescent="0.3">
      <c r="A11" s="59" t="s">
        <v>16</v>
      </c>
      <c r="B11" s="59"/>
      <c r="C11" s="59"/>
      <c r="D11" s="59"/>
      <c r="E11" s="59"/>
      <c r="F11" s="59"/>
      <c r="G11" s="59"/>
      <c r="H11" s="59"/>
      <c r="I11" s="59"/>
      <c r="J11" s="59"/>
      <c r="K11" s="59"/>
      <c r="L11" s="59"/>
      <c r="M11" s="59"/>
      <c r="N11" s="59"/>
      <c r="O11" s="59"/>
      <c r="P11" s="59"/>
      <c r="Q11" s="59"/>
      <c r="R11" s="59"/>
    </row>
  </sheetData>
  <mergeCells count="3">
    <mergeCell ref="A7:R7"/>
    <mergeCell ref="A11:R11"/>
    <mergeCell ref="A3:R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Documentation</vt:lpstr>
      <vt:lpstr>Template!Print_Area</vt:lpstr>
    </vt:vector>
  </TitlesOfParts>
  <Company>Montana State University Billings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Collins</dc:creator>
  <cp:lastModifiedBy>Trudy Collins</cp:lastModifiedBy>
  <cp:lastPrinted>2012-12-17T18:27:22Z</cp:lastPrinted>
  <dcterms:created xsi:type="dcterms:W3CDTF">2012-12-05T16:07:52Z</dcterms:created>
  <dcterms:modified xsi:type="dcterms:W3CDTF">2017-09-22T19:25:58Z</dcterms:modified>
</cp:coreProperties>
</file>